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2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1" i="1"/>
  <c r="E21"/>
  <c r="F21"/>
  <c r="G21"/>
  <c r="H21"/>
  <c r="I21"/>
  <c r="C21"/>
  <c r="H5"/>
  <c r="I5"/>
  <c r="H6"/>
  <c r="I6"/>
  <c r="H7"/>
  <c r="I7"/>
  <c r="H8"/>
  <c r="I8"/>
  <c r="H12"/>
  <c r="I12"/>
  <c r="H13"/>
  <c r="I13"/>
  <c r="H14"/>
  <c r="I14"/>
  <c r="H15"/>
  <c r="I15"/>
  <c r="H16"/>
  <c r="I16"/>
  <c r="H17"/>
  <c r="I17"/>
  <c r="H19"/>
  <c r="I19"/>
  <c r="H20"/>
  <c r="I20"/>
  <c r="G19"/>
  <c r="D20"/>
  <c r="E20"/>
  <c r="F20"/>
  <c r="G20"/>
  <c r="C20"/>
  <c r="D12"/>
  <c r="D6"/>
  <c r="D13"/>
  <c r="D14"/>
  <c r="D7"/>
  <c r="D15"/>
  <c r="D8"/>
  <c r="D16"/>
  <c r="D17"/>
  <c r="E12"/>
  <c r="E6"/>
  <c r="E13"/>
  <c r="E14"/>
  <c r="E7"/>
  <c r="E15"/>
  <c r="E8"/>
  <c r="E16"/>
  <c r="E17"/>
  <c r="F12"/>
  <c r="F6"/>
  <c r="F13"/>
  <c r="F14"/>
  <c r="F7"/>
  <c r="F15"/>
  <c r="F8"/>
  <c r="F16"/>
  <c r="F17"/>
  <c r="G12"/>
  <c r="G6"/>
  <c r="G13"/>
  <c r="G14"/>
  <c r="G7"/>
  <c r="G15"/>
  <c r="G8"/>
  <c r="G16"/>
  <c r="G17"/>
  <c r="C12"/>
  <c r="C6"/>
  <c r="C13"/>
  <c r="C14"/>
  <c r="C7"/>
  <c r="C15"/>
  <c r="C8"/>
  <c r="C16"/>
  <c r="C17"/>
  <c r="D5"/>
  <c r="E5"/>
  <c r="F5"/>
  <c r="G5"/>
  <c r="C5"/>
  <c r="D19"/>
  <c r="E19"/>
  <c r="F19"/>
  <c r="C19"/>
</calcChain>
</file>

<file path=xl/sharedStrings.xml><?xml version="1.0" encoding="utf-8"?>
<sst xmlns="http://schemas.openxmlformats.org/spreadsheetml/2006/main" count="25" uniqueCount="25">
  <si>
    <t>楽天　がんばれ！プランとの比較</t>
    <rPh sb="0" eb="2">
      <t>ラクテン</t>
    </rPh>
    <rPh sb="13" eb="15">
      <t>ヒカク</t>
    </rPh>
    <phoneticPr fontId="1"/>
  </si>
  <si>
    <t>月額費用</t>
    <rPh sb="0" eb="4">
      <t>ゲツガクヒヨウ</t>
    </rPh>
    <phoneticPr fontId="1"/>
  </si>
  <si>
    <t>合計</t>
    <rPh sb="0" eb="2">
      <t>ゴウケイ</t>
    </rPh>
    <phoneticPr fontId="1"/>
  </si>
  <si>
    <t>手数料25%</t>
    <rPh sb="0" eb="3">
      <t>テスウリョウ</t>
    </rPh>
    <phoneticPr fontId="1"/>
  </si>
  <si>
    <t>手数料30%</t>
    <rPh sb="0" eb="3">
      <t>テスウリョウ</t>
    </rPh>
    <phoneticPr fontId="1"/>
  </si>
  <si>
    <t>システム利用料（PC）</t>
    <rPh sb="4" eb="7">
      <t>リヨウリョウ</t>
    </rPh>
    <phoneticPr fontId="1"/>
  </si>
  <si>
    <t>スーパーポイント付与料</t>
    <rPh sb="8" eb="10">
      <t>フヨリョウ</t>
    </rPh>
    <rPh sb="10" eb="11">
      <t>リョウ</t>
    </rPh>
    <phoneticPr fontId="1"/>
  </si>
  <si>
    <t>アフィリエイト利用料</t>
    <rPh sb="7" eb="10">
      <t>リヨウリョウ</t>
    </rPh>
    <phoneticPr fontId="1"/>
  </si>
  <si>
    <t>カード決済利用料</t>
    <rPh sb="3" eb="8">
      <t>ケッサイリヨウリョウ</t>
    </rPh>
    <phoneticPr fontId="1"/>
  </si>
  <si>
    <t>システム利用料（モバイル）</t>
    <rPh sb="4" eb="7">
      <t>リヨウリョウ</t>
    </rPh>
    <phoneticPr fontId="1"/>
  </si>
  <si>
    <t>売上</t>
    <rPh sb="0" eb="2">
      <t>ウリアゲ</t>
    </rPh>
    <phoneticPr fontId="1"/>
  </si>
  <si>
    <t>PCからの売上</t>
    <rPh sb="5" eb="7">
      <t>ウリアゲ</t>
    </rPh>
    <phoneticPr fontId="1"/>
  </si>
  <si>
    <t>内訳1</t>
    <rPh sb="0" eb="2">
      <t>ウチワケ</t>
    </rPh>
    <phoneticPr fontId="1"/>
  </si>
  <si>
    <t>内訳2</t>
    <rPh sb="0" eb="2">
      <t>ウチワケ</t>
    </rPh>
    <phoneticPr fontId="1"/>
  </si>
  <si>
    <t>内訳3</t>
    <rPh sb="0" eb="2">
      <t>ウチワケ</t>
    </rPh>
    <phoneticPr fontId="1"/>
  </si>
  <si>
    <t>アフィリエイト売上30%</t>
    <rPh sb="7" eb="9">
      <t>ウリアゲ</t>
    </rPh>
    <phoneticPr fontId="1"/>
  </si>
  <si>
    <t>モバイルからの売上</t>
    <rPh sb="7" eb="9">
      <t>ウリアゲ</t>
    </rPh>
    <phoneticPr fontId="1"/>
  </si>
  <si>
    <t>カード決済比率50%</t>
    <rPh sb="3" eb="5">
      <t>ケッサイ</t>
    </rPh>
    <rPh sb="5" eb="7">
      <t>ヒリツ</t>
    </rPh>
    <phoneticPr fontId="1"/>
  </si>
  <si>
    <t>基本使用料</t>
    <rPh sb="0" eb="5">
      <t>キホンシヨウリョウ</t>
    </rPh>
    <phoneticPr fontId="1"/>
  </si>
  <si>
    <t>元就本舗</t>
    <rPh sb="0" eb="4">
      <t>モトナリホンポ</t>
    </rPh>
    <phoneticPr fontId="1"/>
  </si>
  <si>
    <t>楽天</t>
    <rPh sb="0" eb="2">
      <t>ラクテン</t>
    </rPh>
    <phoneticPr fontId="1"/>
  </si>
  <si>
    <t>※楽天の場合、出店時に266,000円を一括払いする必要がある。</t>
    <rPh sb="1" eb="3">
      <t>ラクテン</t>
    </rPh>
    <rPh sb="4" eb="6">
      <t>バアイ</t>
    </rPh>
    <rPh sb="7" eb="10">
      <t>シュッテンジ</t>
    </rPh>
    <rPh sb="11" eb="19">
      <t>２６６０００エン</t>
    </rPh>
    <rPh sb="20" eb="23">
      <t>イッカツバラ</t>
    </rPh>
    <rPh sb="26" eb="28">
      <t>ヒツヨウ</t>
    </rPh>
    <phoneticPr fontId="1"/>
  </si>
  <si>
    <t>※各種サービスの利用料は含まれていません。</t>
    <rPh sb="1" eb="3">
      <t>カクシュ</t>
    </rPh>
    <rPh sb="8" eb="11">
      <t>リヨウリョウ</t>
    </rPh>
    <rPh sb="12" eb="13">
      <t>フク</t>
    </rPh>
    <phoneticPr fontId="1"/>
  </si>
  <si>
    <t>月次売上高</t>
    <rPh sb="0" eb="5">
      <t>ゲツジウリアゲダカ</t>
    </rPh>
    <phoneticPr fontId="1"/>
  </si>
  <si>
    <t>手数料20%</t>
    <rPh sb="0" eb="3">
      <t>テスウリョウ</t>
    </rPh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</si>
</sst>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charset val="128"/>
    </font>
    <font>
      <sz val="6"/>
      <name val="ＭＳ Ｐゴシック"/>
      <charset val="128"/>
    </font>
    <font>
      <sz val="20"/>
      <name val="ＭＳ Ｐゴシック"/>
      <charset val="128"/>
    </font>
    <font>
      <sz val="18"/>
      <name val="ＭＳ Ｐゴシック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0" fillId="2" borderId="1" xfId="0" applyFill="1" applyBorder="1"/>
    <xf numFmtId="0" fontId="2" fillId="0" borderId="0" xfId="0" applyFont="1"/>
    <xf numFmtId="0" fontId="0" fillId="0" borderId="2" xfId="0" applyBorder="1"/>
    <xf numFmtId="3" fontId="0" fillId="0" borderId="2" xfId="0" applyNumberFormat="1" applyBorder="1"/>
    <xf numFmtId="0" fontId="3" fillId="0" borderId="3" xfId="0" applyFont="1" applyBorder="1"/>
    <xf numFmtId="3" fontId="3" fillId="0" borderId="3" xfId="0" applyNumberFormat="1" applyFont="1" applyBorder="1"/>
    <xf numFmtId="0" fontId="0" fillId="0" borderId="1" xfId="0" applyFill="1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4"/>
  <sheetViews>
    <sheetView tabSelected="1" workbookViewId="0">
      <selection activeCell="E23" sqref="E23"/>
    </sheetView>
  </sheetViews>
  <sheetFormatPr baseColWidth="12" defaultRowHeight="17"/>
  <cols>
    <col min="1" max="1" width="9.33203125" customWidth="1"/>
    <col min="2" max="2" width="24.5" customWidth="1"/>
  </cols>
  <sheetData>
    <row r="1" spans="1:9" ht="28">
      <c r="B1" s="5" t="s">
        <v>0</v>
      </c>
    </row>
    <row r="3" spans="1:9">
      <c r="B3" t="s">
        <v>10</v>
      </c>
    </row>
    <row r="4" spans="1:9">
      <c r="B4" s="2" t="s">
        <v>23</v>
      </c>
      <c r="C4" s="3">
        <v>50000</v>
      </c>
      <c r="D4" s="3">
        <v>100000</v>
      </c>
      <c r="E4" s="3">
        <v>150000</v>
      </c>
      <c r="F4" s="3">
        <v>200000</v>
      </c>
      <c r="G4" s="3">
        <v>300000</v>
      </c>
      <c r="H4" s="3">
        <v>400000</v>
      </c>
      <c r="I4" s="3">
        <v>500000</v>
      </c>
    </row>
    <row r="5" spans="1:9">
      <c r="A5" t="s">
        <v>12</v>
      </c>
      <c r="B5" s="2" t="s">
        <v>11</v>
      </c>
      <c r="C5" s="3">
        <f>C4*0.9</f>
        <v>45000</v>
      </c>
      <c r="D5" s="3">
        <f t="shared" ref="D5:G5" si="0">D4*0.9</f>
        <v>90000</v>
      </c>
      <c r="E5" s="3">
        <f t="shared" si="0"/>
        <v>135000</v>
      </c>
      <c r="F5" s="3">
        <f t="shared" si="0"/>
        <v>180000</v>
      </c>
      <c r="G5" s="3">
        <f t="shared" si="0"/>
        <v>270000</v>
      </c>
      <c r="H5" s="3">
        <f t="shared" ref="H5" si="1">H4*0.9</f>
        <v>360000</v>
      </c>
      <c r="I5" s="3">
        <f t="shared" ref="I5" si="2">I4*0.9</f>
        <v>450000</v>
      </c>
    </row>
    <row r="6" spans="1:9">
      <c r="B6" s="2" t="s">
        <v>16</v>
      </c>
      <c r="C6" s="3">
        <f>C4*0.1</f>
        <v>5000</v>
      </c>
      <c r="D6" s="3">
        <f t="shared" ref="D6:F6" si="3">D4*0.1</f>
        <v>10000</v>
      </c>
      <c r="E6" s="3">
        <f t="shared" si="3"/>
        <v>15000</v>
      </c>
      <c r="F6" s="3">
        <f t="shared" si="3"/>
        <v>20000</v>
      </c>
      <c r="G6" s="3">
        <f t="shared" ref="G6:I6" si="4">G4*0.1</f>
        <v>30000</v>
      </c>
      <c r="H6" s="3">
        <f t="shared" si="4"/>
        <v>40000</v>
      </c>
      <c r="I6" s="3">
        <f t="shared" si="4"/>
        <v>50000</v>
      </c>
    </row>
    <row r="7" spans="1:9">
      <c r="A7" t="s">
        <v>13</v>
      </c>
      <c r="B7" s="2" t="s">
        <v>17</v>
      </c>
      <c r="C7" s="3">
        <f>C4*0.5</f>
        <v>25000</v>
      </c>
      <c r="D7" s="3">
        <f t="shared" ref="D7:F7" si="5">D4*0.5</f>
        <v>50000</v>
      </c>
      <c r="E7" s="3">
        <f t="shared" si="5"/>
        <v>75000</v>
      </c>
      <c r="F7" s="3">
        <f t="shared" si="5"/>
        <v>100000</v>
      </c>
      <c r="G7" s="3">
        <f t="shared" ref="G7:I7" si="6">G4*0.5</f>
        <v>150000</v>
      </c>
      <c r="H7" s="3">
        <f t="shared" si="6"/>
        <v>200000</v>
      </c>
      <c r="I7" s="3">
        <f t="shared" si="6"/>
        <v>250000</v>
      </c>
    </row>
    <row r="8" spans="1:9">
      <c r="A8" t="s">
        <v>14</v>
      </c>
      <c r="B8" s="2" t="s">
        <v>15</v>
      </c>
      <c r="C8" s="3">
        <f>C4*0.3</f>
        <v>15000</v>
      </c>
      <c r="D8" s="3">
        <f t="shared" ref="D8:F8" si="7">D4*0.3</f>
        <v>30000</v>
      </c>
      <c r="E8" s="3">
        <f t="shared" si="7"/>
        <v>45000</v>
      </c>
      <c r="F8" s="3">
        <f t="shared" si="7"/>
        <v>60000</v>
      </c>
      <c r="G8" s="3">
        <f t="shared" ref="G8:I8" si="8">G4*0.3</f>
        <v>90000</v>
      </c>
      <c r="H8" s="3">
        <f t="shared" si="8"/>
        <v>120000</v>
      </c>
      <c r="I8" s="3">
        <f t="shared" si="8"/>
        <v>150000</v>
      </c>
    </row>
    <row r="9" spans="1:9">
      <c r="C9" s="1"/>
      <c r="D9" s="1"/>
      <c r="E9" s="1"/>
      <c r="F9" s="1"/>
    </row>
    <row r="10" spans="1:9">
      <c r="B10" t="s">
        <v>1</v>
      </c>
    </row>
    <row r="11" spans="1:9">
      <c r="A11" t="s">
        <v>20</v>
      </c>
      <c r="B11" s="2" t="s">
        <v>18</v>
      </c>
      <c r="C11" s="3">
        <v>19500</v>
      </c>
      <c r="D11" s="3">
        <v>19500</v>
      </c>
      <c r="E11" s="3">
        <v>19500</v>
      </c>
      <c r="F11" s="3">
        <v>19500</v>
      </c>
      <c r="G11" s="3">
        <v>19500</v>
      </c>
      <c r="H11" s="3">
        <v>19500</v>
      </c>
      <c r="I11" s="3">
        <v>19500</v>
      </c>
    </row>
    <row r="12" spans="1:9">
      <c r="B12" s="2" t="s">
        <v>5</v>
      </c>
      <c r="C12" s="3">
        <f>C4*0.065</f>
        <v>3250</v>
      </c>
      <c r="D12" s="3">
        <f t="shared" ref="D12:F12" si="9">D4*0.065</f>
        <v>6500</v>
      </c>
      <c r="E12" s="3">
        <f t="shared" si="9"/>
        <v>9750</v>
      </c>
      <c r="F12" s="3">
        <f t="shared" si="9"/>
        <v>13000</v>
      </c>
      <c r="G12" s="3">
        <f t="shared" ref="G12:I12" si="10">G4*0.065</f>
        <v>19500</v>
      </c>
      <c r="H12" s="3">
        <f t="shared" si="10"/>
        <v>26000</v>
      </c>
      <c r="I12" s="3">
        <f t="shared" si="10"/>
        <v>32500</v>
      </c>
    </row>
    <row r="13" spans="1:9">
      <c r="B13" s="2" t="s">
        <v>9</v>
      </c>
      <c r="C13" s="3">
        <f>C6*0.05</f>
        <v>250</v>
      </c>
      <c r="D13" s="3">
        <f t="shared" ref="D13:F13" si="11">D6*0.05</f>
        <v>500</v>
      </c>
      <c r="E13" s="3">
        <f t="shared" si="11"/>
        <v>750</v>
      </c>
      <c r="F13" s="3">
        <f t="shared" si="11"/>
        <v>1000</v>
      </c>
      <c r="G13" s="3">
        <f t="shared" ref="G13:I13" si="12">G6*0.05</f>
        <v>1500</v>
      </c>
      <c r="H13" s="3">
        <f t="shared" si="12"/>
        <v>2000</v>
      </c>
      <c r="I13" s="3">
        <f t="shared" si="12"/>
        <v>2500</v>
      </c>
    </row>
    <row r="14" spans="1:9">
      <c r="B14" s="2" t="s">
        <v>6</v>
      </c>
      <c r="C14" s="3">
        <f>C4*0.01</f>
        <v>500</v>
      </c>
      <c r="D14" s="3">
        <f t="shared" ref="D14:F14" si="13">D4*0.01</f>
        <v>1000</v>
      </c>
      <c r="E14" s="3">
        <f t="shared" si="13"/>
        <v>1500</v>
      </c>
      <c r="F14" s="3">
        <f t="shared" si="13"/>
        <v>2000</v>
      </c>
      <c r="G14" s="3">
        <f t="shared" ref="G14:I14" si="14">G4*0.01</f>
        <v>3000</v>
      </c>
      <c r="H14" s="3">
        <f t="shared" si="14"/>
        <v>4000</v>
      </c>
      <c r="I14" s="3">
        <f t="shared" si="14"/>
        <v>5000</v>
      </c>
    </row>
    <row r="15" spans="1:9">
      <c r="B15" s="2" t="s">
        <v>8</v>
      </c>
      <c r="C15" s="3">
        <f>C7*0.051</f>
        <v>1275</v>
      </c>
      <c r="D15" s="3">
        <f t="shared" ref="D15:F15" si="15">D7*0.051</f>
        <v>2550</v>
      </c>
      <c r="E15" s="3">
        <f t="shared" si="15"/>
        <v>3824.9999999999995</v>
      </c>
      <c r="F15" s="3">
        <f t="shared" si="15"/>
        <v>5100</v>
      </c>
      <c r="G15" s="3">
        <f t="shared" ref="G15:I15" si="16">G7*0.051</f>
        <v>7649.9999999999991</v>
      </c>
      <c r="H15" s="3">
        <f t="shared" si="16"/>
        <v>10200</v>
      </c>
      <c r="I15" s="3">
        <f t="shared" si="16"/>
        <v>12750</v>
      </c>
    </row>
    <row r="16" spans="1:9" ht="18" thickBot="1">
      <c r="B16" s="6" t="s">
        <v>7</v>
      </c>
      <c r="C16" s="7">
        <f>C8*0.013</f>
        <v>195</v>
      </c>
      <c r="D16" s="7">
        <f t="shared" ref="D16:F16" si="17">D8*0.013</f>
        <v>390</v>
      </c>
      <c r="E16" s="7">
        <f t="shared" si="17"/>
        <v>585</v>
      </c>
      <c r="F16" s="7">
        <f t="shared" si="17"/>
        <v>780</v>
      </c>
      <c r="G16" s="7">
        <f t="shared" ref="G16:I16" si="18">G8*0.013</f>
        <v>1170</v>
      </c>
      <c r="H16" s="7">
        <f t="shared" si="18"/>
        <v>1560</v>
      </c>
      <c r="I16" s="7">
        <f t="shared" si="18"/>
        <v>1950</v>
      </c>
    </row>
    <row r="17" spans="1:9" ht="26" thickTop="1">
      <c r="B17" s="8" t="s">
        <v>2</v>
      </c>
      <c r="C17" s="9">
        <f>SUM(C11:C16)</f>
        <v>24970</v>
      </c>
      <c r="D17" s="9">
        <f>SUM(D11:D16)</f>
        <v>30440</v>
      </c>
      <c r="E17" s="9">
        <f>SUM(E11:E16)</f>
        <v>35910</v>
      </c>
      <c r="F17" s="9">
        <f>SUM(F11:F16)</f>
        <v>41380</v>
      </c>
      <c r="G17" s="9">
        <f>SUM(G11:G16)</f>
        <v>52320</v>
      </c>
      <c r="H17" s="9">
        <f>SUM(H11:H16)</f>
        <v>63260</v>
      </c>
      <c r="I17" s="9">
        <f>SUM(I11:I16)</f>
        <v>74200</v>
      </c>
    </row>
    <row r="19" spans="1:9">
      <c r="A19" t="s">
        <v>19</v>
      </c>
      <c r="B19" s="2" t="s">
        <v>4</v>
      </c>
      <c r="C19" s="2">
        <f>C4*0.3</f>
        <v>15000</v>
      </c>
      <c r="D19" s="2">
        <f>D4*0.3</f>
        <v>30000</v>
      </c>
      <c r="E19" s="2">
        <f>E4*0.3</f>
        <v>45000</v>
      </c>
      <c r="F19" s="4">
        <f>F4*0.3</f>
        <v>60000</v>
      </c>
      <c r="G19" s="4">
        <f>G4*0.3</f>
        <v>90000</v>
      </c>
      <c r="H19" s="4">
        <f t="shared" ref="H19:I19" si="19">H4*0.3</f>
        <v>120000</v>
      </c>
      <c r="I19" s="4">
        <f t="shared" si="19"/>
        <v>150000</v>
      </c>
    </row>
    <row r="20" spans="1:9">
      <c r="B20" s="2" t="s">
        <v>3</v>
      </c>
      <c r="C20" s="2">
        <f>C4*0.25</f>
        <v>12500</v>
      </c>
      <c r="D20" s="2">
        <f t="shared" ref="D20:G20" si="20">D4*0.25</f>
        <v>25000</v>
      </c>
      <c r="E20" s="2">
        <f t="shared" si="20"/>
        <v>37500</v>
      </c>
      <c r="F20" s="2">
        <f t="shared" si="20"/>
        <v>50000</v>
      </c>
      <c r="G20" s="4">
        <f t="shared" si="20"/>
        <v>75000</v>
      </c>
      <c r="H20" s="4">
        <f t="shared" ref="H20:I20" si="21">H4*0.25</f>
        <v>100000</v>
      </c>
      <c r="I20" s="4">
        <f t="shared" si="21"/>
        <v>125000</v>
      </c>
    </row>
    <row r="21" spans="1:9">
      <c r="B21" s="10" t="s">
        <v>24</v>
      </c>
      <c r="C21" s="2">
        <f>C4*0.2</f>
        <v>10000</v>
      </c>
      <c r="D21" s="2">
        <f t="shared" ref="D21:I21" si="22">D4*0.2</f>
        <v>20000</v>
      </c>
      <c r="E21" s="2">
        <f t="shared" si="22"/>
        <v>30000</v>
      </c>
      <c r="F21" s="2">
        <f t="shared" si="22"/>
        <v>40000</v>
      </c>
      <c r="G21" s="2">
        <f t="shared" si="22"/>
        <v>60000</v>
      </c>
      <c r="H21" s="2">
        <f t="shared" si="22"/>
        <v>80000</v>
      </c>
      <c r="I21" s="4">
        <f t="shared" si="22"/>
        <v>100000</v>
      </c>
    </row>
    <row r="23" spans="1:9">
      <c r="B23" t="s">
        <v>21</v>
      </c>
    </row>
    <row r="24" spans="1:9">
      <c r="B24" t="s">
        <v>22</v>
      </c>
    </row>
  </sheetData>
  <phoneticPr fontId="1"/>
  <pageMargins left="0.19685039370078741" right="0.19685039370078741" top="0.98" bottom="0.98" header="0.51" footer="0.51"/>
  <pageSetup paperSize="0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Kakine Shinobu</dc:creator>
  <cp:lastModifiedBy>Kakine Shinobu</cp:lastModifiedBy>
  <dcterms:created xsi:type="dcterms:W3CDTF">2010-11-09T10:27:50Z</dcterms:created>
  <dcterms:modified xsi:type="dcterms:W3CDTF">2010-11-09T12:19:00Z</dcterms:modified>
</cp:coreProperties>
</file>